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<sst xmlns="http://schemas.openxmlformats.org/spreadsheetml/2006/main" count="68" uniqueCount="64">
  <si>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Závěrečný účet za rok</t>
  </si>
  <si>
    <t>Třída 2 - Nedaňové příjmy</t>
  </si>
  <si>
    <t>Třída 4 - Dotace</t>
  </si>
  <si>
    <t>Příjmy celkem</t>
  </si>
  <si>
    <t>Třída 5 - Běžné výdaje</t>
  </si>
  <si>
    <t>Třída 6 - Kapitálové výdaje</t>
  </si>
  <si>
    <t>Výdaje celkem</t>
  </si>
  <si>
    <t>Saldo: Příjmy-Výdaje</t>
  </si>
  <si>
    <t>Třída 8 - Financování</t>
  </si>
  <si>
    <t>Přiaté úvěry a půjčky</t>
  </si>
  <si>
    <t>Prostředky minulých let</t>
  </si>
  <si>
    <t>Financování celkem</t>
  </si>
  <si>
    <t>Přebytek(-), ztráta(+)</t>
  </si>
  <si>
    <t>Schválený</t>
  </si>
  <si>
    <t>rozpočet</t>
  </si>
  <si>
    <t>Rozpočtová</t>
  </si>
  <si>
    <t>opatření</t>
  </si>
  <si>
    <t>Upravený</t>
  </si>
  <si>
    <t xml:space="preserve">Plnění </t>
  </si>
  <si>
    <t>% plnění k</t>
  </si>
  <si>
    <t>UR</t>
  </si>
  <si>
    <t xml:space="preserve"> -</t>
  </si>
  <si>
    <t>3. Vyúčtování finančních vztahů ke státnímu rozpočtu a ostatním rozpočtům veřejné úrovně</t>
  </si>
  <si>
    <t>%</t>
  </si>
  <si>
    <t>Účel dotace</t>
  </si>
  <si>
    <t>Rozpočet</t>
  </si>
  <si>
    <t>Čerpání</t>
  </si>
  <si>
    <t>Celkem</t>
  </si>
  <si>
    <t>Položka</t>
  </si>
  <si>
    <t xml:space="preserve">Závěr zprávy - nebyly zjištěny chyby a nedostatky (dle písmene a) zákona) </t>
  </si>
  <si>
    <t>závěrečnému účtu</t>
  </si>
  <si>
    <t xml:space="preserve">Údaje o plnění rozpočtu příjmů, výdajů a o dalších finančních operacích v plném členění podle rozpočtové </t>
  </si>
  <si>
    <t>k 31.12.</t>
  </si>
  <si>
    <t>Poskytnuto</t>
  </si>
  <si>
    <t>Mikroregion Touškovsko</t>
  </si>
  <si>
    <t>položka</t>
  </si>
  <si>
    <t>přijaté nekapitálové příspěvky</t>
  </si>
  <si>
    <t>příjmy z úroků</t>
  </si>
  <si>
    <t>NI přijaté transf.od obcí</t>
  </si>
  <si>
    <t>I přijaté transf.od obcí</t>
  </si>
  <si>
    <t>povinné úrazové pojištění</t>
  </si>
  <si>
    <t>služby zpracování dat</t>
  </si>
  <si>
    <t>ostatní služby</t>
  </si>
  <si>
    <t>budovy, haly a stavby</t>
  </si>
  <si>
    <t>skladby jsou uvedeny v následující tabulce</t>
  </si>
  <si>
    <t>2. Hospodářská činnost DSO</t>
  </si>
  <si>
    <t>DSO neprovozuje hospodářskou činnost.</t>
  </si>
  <si>
    <t>4. Hospodaření s majetkem DSO</t>
  </si>
  <si>
    <t>ostatní platy - DPP</t>
  </si>
  <si>
    <t>odměny za duševní vlastn.</t>
  </si>
  <si>
    <t>NI dotace od obcí - čl.příspěvky, festival</t>
  </si>
  <si>
    <t>Závěr zprávy část C - tvoří přílohu č. 1</t>
  </si>
  <si>
    <t>opravy</t>
  </si>
  <si>
    <t>I dotace od obcí - podium</t>
  </si>
  <si>
    <t>1. Údaje o plnění příjmů a výdajů za rok 2018 (údaje jsou v tis. Kč)</t>
  </si>
  <si>
    <t>NI přijaté transf.od krajů</t>
  </si>
  <si>
    <t>materiál</t>
  </si>
  <si>
    <t>pohoštění</t>
  </si>
  <si>
    <t>stroje, přístroje, zařízení</t>
  </si>
  <si>
    <t>NI dotace od krajů - festival</t>
  </si>
  <si>
    <t>sběrna na podium (145 tis.)</t>
  </si>
  <si>
    <t>5. Zpráva o výsledku přezkoumání hospodaření DSO za rok 2018</t>
  </si>
  <si>
    <t xml:space="preserve">Plné znění zprávy o provedeném přezkoumání hospodaření DSO za rok 2018 je přílohou k </t>
  </si>
  <si>
    <t>V Touškově 9.5.2019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</si>
</sst>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/>
    </xf>
    <xf numFmtId="4" fontId="6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PageLayoutView="0" workbookViewId="0" topLeftCell="A1">
      <selection activeCell="A84" sqref="A84"/>
    </sheetView>
  </sheetViews>
  <sheetFormatPr defaultColWidth="9.140625" defaultRowHeight="12.75"/>
  <cols>
    <col min="1" max="1" width="29.28125" style="1" customWidth="1"/>
    <col min="2" max="2" width="9.421875" style="1" customWidth="1"/>
    <col min="3" max="3" width="10.421875" style="1" customWidth="1"/>
    <col min="4" max="6" width="11.00390625" style="1" customWidth="1"/>
    <col min="7" max="7" width="13.421875" style="1" customWidth="1"/>
    <col min="8" max="8" width="9.8515625" style="1" customWidth="1"/>
    <col min="9" max="16384" width="9.140625" style="1" customWidth="1"/>
  </cols>
  <sheetData>
    <row r="1" spans="1:10" ht="22.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ht="18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 customHeight="1">
      <c r="A4" s="29">
        <v>2018</v>
      </c>
      <c r="B4" s="29"/>
      <c r="C4" s="29"/>
      <c r="D4" s="29"/>
      <c r="E4" s="29"/>
      <c r="F4" s="29"/>
      <c r="G4" s="29"/>
      <c r="H4" s="29"/>
      <c r="I4" s="29"/>
      <c r="J4" s="29"/>
    </row>
    <row r="6" spans="1:2" ht="15.75">
      <c r="A6" s="19" t="s">
        <v>54</v>
      </c>
      <c r="B6" s="19"/>
    </row>
    <row r="7" spans="1:2" ht="15.75">
      <c r="A7" s="19"/>
      <c r="B7" s="19"/>
    </row>
    <row r="8" ht="15">
      <c r="A8" s="1" t="s">
        <v>31</v>
      </c>
    </row>
    <row r="9" ht="15">
      <c r="A9" s="1" t="s">
        <v>44</v>
      </c>
    </row>
    <row r="11" spans="1:8" ht="15">
      <c r="A11" s="2"/>
      <c r="B11" s="2" t="s">
        <v>35</v>
      </c>
      <c r="C11" s="3" t="s">
        <v>13</v>
      </c>
      <c r="D11" s="4" t="s">
        <v>15</v>
      </c>
      <c r="E11" s="5" t="s">
        <v>17</v>
      </c>
      <c r="F11" s="5"/>
      <c r="G11" s="4" t="s">
        <v>18</v>
      </c>
      <c r="H11" s="6" t="s">
        <v>19</v>
      </c>
    </row>
    <row r="12" spans="1:8" ht="15">
      <c r="A12" s="7"/>
      <c r="B12" s="7"/>
      <c r="C12" s="8" t="s">
        <v>14</v>
      </c>
      <c r="D12" s="9" t="s">
        <v>16</v>
      </c>
      <c r="E12" s="10" t="s">
        <v>14</v>
      </c>
      <c r="F12" s="10"/>
      <c r="G12" s="9" t="s">
        <v>32</v>
      </c>
      <c r="H12" s="11" t="s">
        <v>20</v>
      </c>
    </row>
    <row r="13" spans="1:8" ht="15">
      <c r="A13" s="12"/>
      <c r="B13" s="22"/>
      <c r="C13" s="13"/>
      <c r="D13" s="13"/>
      <c r="E13" s="13"/>
      <c r="F13" s="13"/>
      <c r="G13" s="13"/>
      <c r="H13" s="13"/>
    </row>
    <row r="14" spans="1:8" s="17" customFormat="1" ht="14.25">
      <c r="A14" s="15" t="s">
        <v>1</v>
      </c>
      <c r="B14" s="15"/>
      <c r="C14" s="16">
        <f>SUM(C15:C17)</f>
        <v>120</v>
      </c>
      <c r="D14" s="16">
        <f>SUM(D15:D17)</f>
        <v>220</v>
      </c>
      <c r="E14" s="16">
        <f>SUM(E15:E17)</f>
        <v>340</v>
      </c>
      <c r="F14" s="16"/>
      <c r="G14" s="16">
        <f>SUM(G15:G17)</f>
        <v>338.95</v>
      </c>
      <c r="H14" s="16">
        <f aca="true" t="shared" si="0" ref="H14:H21">(G14/E14)*100</f>
        <v>99.69117647058823</v>
      </c>
    </row>
    <row r="15" spans="1:8" ht="15">
      <c r="A15" s="12"/>
      <c r="B15" s="12">
        <v>2111</v>
      </c>
      <c r="C15" s="14">
        <v>120</v>
      </c>
      <c r="D15" s="27">
        <f>E15-C15</f>
        <v>220</v>
      </c>
      <c r="E15" s="14">
        <v>340</v>
      </c>
      <c r="F15" s="14"/>
      <c r="G15" s="14">
        <v>338.95</v>
      </c>
      <c r="H15" s="26">
        <f t="shared" si="0"/>
        <v>99.69117647058823</v>
      </c>
    </row>
    <row r="16" spans="1:8" ht="15">
      <c r="A16" s="25" t="s">
        <v>37</v>
      </c>
      <c r="B16" s="12">
        <v>2141</v>
      </c>
      <c r="C16" s="26">
        <v>0</v>
      </c>
      <c r="D16" s="27">
        <f>E16-C16</f>
        <v>0</v>
      </c>
      <c r="E16" s="26">
        <v>0</v>
      </c>
      <c r="F16" s="26"/>
      <c r="G16" s="26">
        <v>0</v>
      </c>
      <c r="H16" s="26">
        <v>0</v>
      </c>
    </row>
    <row r="17" spans="1:8" ht="15">
      <c r="A17" s="25" t="s">
        <v>36</v>
      </c>
      <c r="B17" s="12">
        <v>2324</v>
      </c>
      <c r="C17" s="26">
        <v>0</v>
      </c>
      <c r="D17" s="27">
        <f>E17-C17</f>
        <v>0</v>
      </c>
      <c r="E17" s="26">
        <v>0</v>
      </c>
      <c r="F17" s="26"/>
      <c r="G17" s="26">
        <v>0</v>
      </c>
      <c r="H17" s="26">
        <v>0</v>
      </c>
    </row>
    <row r="18" spans="1:8" s="17" customFormat="1" ht="14.25">
      <c r="A18" s="15" t="s">
        <v>2</v>
      </c>
      <c r="B18" s="15"/>
      <c r="C18" s="16">
        <f>SUM(C19:C22)</f>
        <v>80</v>
      </c>
      <c r="D18" s="16">
        <f>SUM(D19:D22)</f>
        <v>231.99</v>
      </c>
      <c r="E18" s="16">
        <f>SUM(E19:E22)</f>
        <v>311.99</v>
      </c>
      <c r="F18" s="16"/>
      <c r="G18" s="16">
        <f>SUM(G19:G22)</f>
        <v>311.99</v>
      </c>
      <c r="H18" s="16">
        <f t="shared" si="0"/>
        <v>100</v>
      </c>
    </row>
    <row r="19" spans="1:8" ht="15">
      <c r="A19" s="25" t="s">
        <v>38</v>
      </c>
      <c r="B19" s="12">
        <v>4121</v>
      </c>
      <c r="C19" s="26">
        <v>80</v>
      </c>
      <c r="D19" s="26">
        <f>E19-C19</f>
        <v>106.4</v>
      </c>
      <c r="E19" s="26">
        <v>186.4</v>
      </c>
      <c r="F19" s="26"/>
      <c r="G19" s="26">
        <v>186.4</v>
      </c>
      <c r="H19" s="26">
        <f t="shared" si="0"/>
        <v>100</v>
      </c>
    </row>
    <row r="20" spans="1:8" ht="15">
      <c r="A20" s="25" t="s">
        <v>55</v>
      </c>
      <c r="B20" s="12">
        <v>4122</v>
      </c>
      <c r="C20" s="26">
        <v>0</v>
      </c>
      <c r="D20" s="26">
        <f>E20-C20</f>
        <v>40</v>
      </c>
      <c r="E20" s="26">
        <v>40</v>
      </c>
      <c r="F20" s="26"/>
      <c r="G20" s="26">
        <v>40</v>
      </c>
      <c r="H20" s="26">
        <f t="shared" si="0"/>
        <v>100</v>
      </c>
    </row>
    <row r="21" spans="1:8" ht="15">
      <c r="A21" s="25" t="s">
        <v>39</v>
      </c>
      <c r="B21" s="12">
        <v>4221</v>
      </c>
      <c r="C21" s="26">
        <v>0</v>
      </c>
      <c r="D21" s="26">
        <f>E21-C21</f>
        <v>85.59</v>
      </c>
      <c r="E21" s="26">
        <v>85.59</v>
      </c>
      <c r="F21" s="26"/>
      <c r="G21" s="26">
        <v>85.59</v>
      </c>
      <c r="H21" s="26">
        <f t="shared" si="0"/>
        <v>100</v>
      </c>
    </row>
    <row r="22" spans="1:8" ht="15">
      <c r="A22" s="25"/>
      <c r="B22" s="12"/>
      <c r="C22" s="26"/>
      <c r="D22" s="26"/>
      <c r="E22" s="26"/>
      <c r="F22" s="26"/>
      <c r="G22" s="26"/>
      <c r="H22" s="26"/>
    </row>
    <row r="23" spans="1:8" ht="15">
      <c r="A23" s="12"/>
      <c r="B23" s="12"/>
      <c r="C23" s="14"/>
      <c r="D23" s="14"/>
      <c r="E23" s="14"/>
      <c r="F23" s="14"/>
      <c r="G23" s="14"/>
      <c r="H23" s="14"/>
    </row>
    <row r="24" spans="1:8" s="19" customFormat="1" ht="15.75">
      <c r="A24" s="23" t="s">
        <v>3</v>
      </c>
      <c r="B24" s="23"/>
      <c r="C24" s="24">
        <f>C14+C18</f>
        <v>200</v>
      </c>
      <c r="D24" s="24">
        <f>D14+D18</f>
        <v>451.99</v>
      </c>
      <c r="E24" s="24">
        <f>E14+E18</f>
        <v>651.99</v>
      </c>
      <c r="F24" s="24"/>
      <c r="G24" s="24">
        <f>G14+G18</f>
        <v>650.94</v>
      </c>
      <c r="H24" s="24">
        <f>(G24/E24)*100</f>
        <v>99.83895458519302</v>
      </c>
    </row>
    <row r="25" spans="1:8" s="17" customFormat="1" ht="14.25">
      <c r="A25" s="15" t="s">
        <v>4</v>
      </c>
      <c r="B25" s="15"/>
      <c r="C25" s="16">
        <f>SUM(C26:C39)</f>
        <v>204.4</v>
      </c>
      <c r="D25" s="16">
        <f>SUM(D26:D39)</f>
        <v>215.5</v>
      </c>
      <c r="E25" s="16">
        <f>SUM(E26:E39)</f>
        <v>419.9</v>
      </c>
      <c r="F25" s="16"/>
      <c r="G25" s="16">
        <f>SUM(G26:G39)</f>
        <v>410.94999999999993</v>
      </c>
      <c r="H25" s="16">
        <f>(G25/E25)*100</f>
        <v>97.86854012860204</v>
      </c>
    </row>
    <row r="26" spans="1:8" ht="15">
      <c r="A26" s="25"/>
      <c r="B26" s="25"/>
      <c r="C26" s="26"/>
      <c r="D26" s="26"/>
      <c r="E26" s="26"/>
      <c r="F26" s="26"/>
      <c r="G26" s="26"/>
      <c r="H26" s="26"/>
    </row>
    <row r="27" spans="1:8" ht="15">
      <c r="A27" s="25" t="s">
        <v>48</v>
      </c>
      <c r="B27" s="25">
        <v>5021</v>
      </c>
      <c r="C27" s="26">
        <v>35</v>
      </c>
      <c r="D27" s="26">
        <f aca="true" t="shared" si="1" ref="D27:D38">E27-C27</f>
        <v>11</v>
      </c>
      <c r="E27" s="26">
        <v>46</v>
      </c>
      <c r="F27" s="26"/>
      <c r="G27" s="26">
        <v>45.85</v>
      </c>
      <c r="H27" s="26">
        <f aca="true" t="shared" si="2" ref="H27:H38">(G27/E27)*100</f>
        <v>99.67391304347827</v>
      </c>
    </row>
    <row r="28" spans="1:8" ht="15">
      <c r="A28" s="25"/>
      <c r="B28" s="25"/>
      <c r="C28" s="26"/>
      <c r="D28" s="26"/>
      <c r="E28" s="26"/>
      <c r="F28" s="26"/>
      <c r="G28" s="26"/>
      <c r="H28" s="26"/>
    </row>
    <row r="29" spans="1:8" ht="15">
      <c r="A29" s="25"/>
      <c r="B29" s="25"/>
      <c r="C29" s="26"/>
      <c r="D29" s="26"/>
      <c r="E29" s="26"/>
      <c r="F29" s="26"/>
      <c r="G29" s="26"/>
      <c r="H29" s="26"/>
    </row>
    <row r="30" spans="1:8" ht="15">
      <c r="A30" s="25" t="s">
        <v>40</v>
      </c>
      <c r="B30" s="25">
        <v>5038</v>
      </c>
      <c r="C30" s="26">
        <v>0.4</v>
      </c>
      <c r="D30" s="26">
        <f t="shared" si="1"/>
        <v>0</v>
      </c>
      <c r="E30" s="26">
        <v>0.4</v>
      </c>
      <c r="F30" s="26"/>
      <c r="G30" s="26">
        <v>0.4</v>
      </c>
      <c r="H30" s="26">
        <f t="shared" si="2"/>
        <v>100</v>
      </c>
    </row>
    <row r="31" spans="1:8" ht="15">
      <c r="A31" s="25" t="s">
        <v>49</v>
      </c>
      <c r="B31" s="25">
        <v>5041</v>
      </c>
      <c r="C31" s="26">
        <v>6</v>
      </c>
      <c r="D31" s="26">
        <f t="shared" si="1"/>
        <v>0</v>
      </c>
      <c r="E31" s="26">
        <v>6</v>
      </c>
      <c r="F31" s="26"/>
      <c r="G31" s="26">
        <v>0</v>
      </c>
      <c r="H31" s="26">
        <f t="shared" si="2"/>
        <v>0</v>
      </c>
    </row>
    <row r="32" spans="1:8" ht="15">
      <c r="A32" s="25" t="s">
        <v>56</v>
      </c>
      <c r="B32" s="25">
        <v>5139</v>
      </c>
      <c r="C32" s="26">
        <v>0</v>
      </c>
      <c r="D32" s="26">
        <f>E32-C32</f>
        <v>11</v>
      </c>
      <c r="E32" s="26">
        <v>11</v>
      </c>
      <c r="F32" s="26"/>
      <c r="G32" s="26">
        <v>10.88</v>
      </c>
      <c r="H32" s="26">
        <f>(G32/E32)*100</f>
        <v>98.9090909090909</v>
      </c>
    </row>
    <row r="33" spans="1:8" ht="15">
      <c r="A33" s="25"/>
      <c r="B33" s="25"/>
      <c r="C33" s="26"/>
      <c r="D33" s="26"/>
      <c r="E33" s="26"/>
      <c r="F33" s="26"/>
      <c r="G33" s="26"/>
      <c r="H33" s="26"/>
    </row>
    <row r="34" spans="1:8" ht="15">
      <c r="A34" s="25" t="s">
        <v>41</v>
      </c>
      <c r="B34" s="25">
        <v>5168</v>
      </c>
      <c r="C34" s="26">
        <v>3</v>
      </c>
      <c r="D34" s="26">
        <f t="shared" si="1"/>
        <v>0</v>
      </c>
      <c r="E34" s="26">
        <v>3</v>
      </c>
      <c r="F34" s="26"/>
      <c r="G34" s="26">
        <v>1.51</v>
      </c>
      <c r="H34" s="26">
        <f t="shared" si="2"/>
        <v>50.33333333333333</v>
      </c>
    </row>
    <row r="35" spans="1:8" ht="15">
      <c r="A35" s="25" t="s">
        <v>42</v>
      </c>
      <c r="B35" s="25">
        <v>5169</v>
      </c>
      <c r="C35" s="26">
        <v>157</v>
      </c>
      <c r="D35" s="26">
        <f t="shared" si="1"/>
        <v>190</v>
      </c>
      <c r="E35" s="26">
        <v>347</v>
      </c>
      <c r="F35" s="26"/>
      <c r="G35" s="26">
        <v>346.32</v>
      </c>
      <c r="H35" s="26">
        <f t="shared" si="2"/>
        <v>99.80403458213256</v>
      </c>
    </row>
    <row r="36" spans="1:8" ht="15">
      <c r="A36" s="25" t="s">
        <v>52</v>
      </c>
      <c r="B36" s="25">
        <v>5171</v>
      </c>
      <c r="C36" s="26">
        <v>0</v>
      </c>
      <c r="D36" s="26">
        <f t="shared" si="1"/>
        <v>0</v>
      </c>
      <c r="E36" s="26">
        <v>0</v>
      </c>
      <c r="F36" s="26"/>
      <c r="G36" s="26">
        <v>0</v>
      </c>
      <c r="H36" s="26"/>
    </row>
    <row r="37" spans="1:8" ht="15">
      <c r="A37" s="25" t="s">
        <v>57</v>
      </c>
      <c r="B37" s="25">
        <v>5175</v>
      </c>
      <c r="C37" s="26">
        <v>0</v>
      </c>
      <c r="D37" s="26">
        <f t="shared" si="1"/>
        <v>3.5</v>
      </c>
      <c r="E37" s="26">
        <v>3.5</v>
      </c>
      <c r="F37" s="26"/>
      <c r="G37" s="26">
        <v>3.15</v>
      </c>
      <c r="H37" s="26">
        <f t="shared" si="2"/>
        <v>90</v>
      </c>
    </row>
    <row r="38" spans="1:8" ht="15">
      <c r="A38" s="25"/>
      <c r="B38" s="25">
        <v>5163</v>
      </c>
      <c r="C38" s="26">
        <v>3</v>
      </c>
      <c r="D38" s="26">
        <f t="shared" si="1"/>
        <v>0</v>
      </c>
      <c r="E38" s="26">
        <v>3</v>
      </c>
      <c r="F38" s="26"/>
      <c r="G38" s="26">
        <v>2.84</v>
      </c>
      <c r="H38" s="26">
        <f t="shared" si="2"/>
        <v>94.66666666666667</v>
      </c>
    </row>
    <row r="39" spans="1:8" ht="15">
      <c r="A39" s="25"/>
      <c r="B39" s="25"/>
      <c r="C39" s="26"/>
      <c r="D39" s="26"/>
      <c r="E39" s="26"/>
      <c r="F39" s="26"/>
      <c r="G39" s="26"/>
      <c r="H39" s="26"/>
    </row>
    <row r="40" spans="1:8" s="17" customFormat="1" ht="14.25">
      <c r="A40" s="15" t="s">
        <v>5</v>
      </c>
      <c r="B40" s="15"/>
      <c r="C40" s="16">
        <f>SUM(C41)</f>
        <v>0</v>
      </c>
      <c r="D40" s="16">
        <f>SUM(D41:D42)</f>
        <v>146</v>
      </c>
      <c r="E40" s="16">
        <f>SUM(E41:E42)</f>
        <v>146</v>
      </c>
      <c r="F40" s="16"/>
      <c r="G40" s="16">
        <f>SUM(G41:G42)</f>
        <v>145.19</v>
      </c>
      <c r="H40" s="16">
        <f>SUM(H41:H42)</f>
        <v>99.44520547945204</v>
      </c>
    </row>
    <row r="41" spans="1:8" s="28" customFormat="1" ht="15">
      <c r="A41" s="25" t="s">
        <v>43</v>
      </c>
      <c r="B41" s="25">
        <v>6121</v>
      </c>
      <c r="C41" s="26">
        <v>0</v>
      </c>
      <c r="D41" s="26">
        <f>E41-C41</f>
        <v>0</v>
      </c>
      <c r="E41" s="26">
        <v>0</v>
      </c>
      <c r="F41" s="26"/>
      <c r="G41" s="26">
        <v>0</v>
      </c>
      <c r="H41" s="26"/>
    </row>
    <row r="42" spans="1:8" s="28" customFormat="1" ht="15.75">
      <c r="A42" s="25" t="s">
        <v>58</v>
      </c>
      <c r="B42" s="25">
        <v>6122</v>
      </c>
      <c r="C42" s="26">
        <v>0</v>
      </c>
      <c r="D42" s="26">
        <f>E42-C42</f>
        <v>146</v>
      </c>
      <c r="E42" s="26">
        <v>146</v>
      </c>
      <c r="F42" s="26"/>
      <c r="G42" s="26">
        <v>145.19</v>
      </c>
      <c r="H42" s="24">
        <f>(G42/E42)*100</f>
        <v>99.44520547945204</v>
      </c>
    </row>
    <row r="43" spans="1:8" s="19" customFormat="1" ht="15.75">
      <c r="A43" s="23" t="s">
        <v>6</v>
      </c>
      <c r="B43" s="23"/>
      <c r="C43" s="24">
        <f>C25+C40</f>
        <v>204.4</v>
      </c>
      <c r="D43" s="24">
        <f>D25+D40</f>
        <v>361.5</v>
      </c>
      <c r="E43" s="24">
        <f>E25+E40</f>
        <v>565.9</v>
      </c>
      <c r="F43" s="24"/>
      <c r="G43" s="24">
        <f>G25+G40</f>
        <v>556.1399999999999</v>
      </c>
      <c r="H43" s="24">
        <f>(G43/E43)*100</f>
        <v>98.27531365965716</v>
      </c>
    </row>
    <row r="44" spans="1:8" s="17" customFormat="1" ht="14.25">
      <c r="A44" s="15" t="s">
        <v>7</v>
      </c>
      <c r="B44" s="15"/>
      <c r="C44" s="16">
        <f>C24-C43</f>
        <v>-4.400000000000006</v>
      </c>
      <c r="D44" s="16">
        <f>D24-D43</f>
        <v>90.49000000000001</v>
      </c>
      <c r="E44" s="16">
        <f>E24-E43</f>
        <v>86.09000000000003</v>
      </c>
      <c r="F44" s="16"/>
      <c r="G44" s="16">
        <f>G24-G43</f>
        <v>94.80000000000018</v>
      </c>
      <c r="H44" s="16">
        <f>(G44/E44)*100</f>
        <v>110.11731908467898</v>
      </c>
    </row>
    <row r="45" spans="1:8" s="17" customFormat="1" ht="14.25">
      <c r="A45" s="15" t="s">
        <v>8</v>
      </c>
      <c r="B45" s="15"/>
      <c r="C45" s="16"/>
      <c r="D45" s="16"/>
      <c r="E45" s="16"/>
      <c r="F45" s="16"/>
      <c r="G45" s="16"/>
      <c r="H45" s="16"/>
    </row>
    <row r="46" spans="1:8" ht="15">
      <c r="A46" s="12" t="s">
        <v>9</v>
      </c>
      <c r="B46" s="12"/>
      <c r="C46" s="14"/>
      <c r="D46" s="14"/>
      <c r="E46" s="14"/>
      <c r="F46" s="14"/>
      <c r="G46" s="14"/>
      <c r="H46" s="14"/>
    </row>
    <row r="47" spans="1:8" ht="15">
      <c r="A47" s="12"/>
      <c r="B47" s="12"/>
      <c r="C47" s="14"/>
      <c r="D47" s="14"/>
      <c r="E47" s="14"/>
      <c r="F47" s="14"/>
      <c r="G47" s="14"/>
      <c r="H47" s="14"/>
    </row>
    <row r="48" spans="1:8" ht="15">
      <c r="A48" s="12" t="s">
        <v>10</v>
      </c>
      <c r="B48" s="12"/>
      <c r="C48" s="14">
        <f>-C44-C47</f>
        <v>4.400000000000006</v>
      </c>
      <c r="D48" s="14">
        <f>-D44-D47</f>
        <v>-90.49000000000001</v>
      </c>
      <c r="E48" s="14">
        <f>-E44-E47</f>
        <v>-86.09000000000003</v>
      </c>
      <c r="F48" s="14"/>
      <c r="G48" s="14">
        <f>-G44-G47</f>
        <v>-94.80000000000018</v>
      </c>
      <c r="H48" s="14"/>
    </row>
    <row r="49" spans="1:8" s="17" customFormat="1" ht="14.25">
      <c r="A49" s="15" t="s">
        <v>11</v>
      </c>
      <c r="B49" s="15"/>
      <c r="C49" s="16">
        <f>SUM(C45:C48)</f>
        <v>4.400000000000006</v>
      </c>
      <c r="D49" s="16">
        <f>SUM(D45:D48)</f>
        <v>-90.49000000000001</v>
      </c>
      <c r="E49" s="16">
        <f>SUM(E45:E48)</f>
        <v>-86.09000000000003</v>
      </c>
      <c r="F49" s="16"/>
      <c r="G49" s="16">
        <f>SUM(G45:G48)</f>
        <v>-94.80000000000018</v>
      </c>
      <c r="H49" s="16"/>
    </row>
    <row r="50" spans="1:8" s="17" customFormat="1" ht="14.25">
      <c r="A50" s="15" t="s">
        <v>12</v>
      </c>
      <c r="B50" s="15"/>
      <c r="C50" s="18" t="s">
        <v>21</v>
      </c>
      <c r="D50" s="18" t="s">
        <v>21</v>
      </c>
      <c r="E50" s="18" t="s">
        <v>21</v>
      </c>
      <c r="F50" s="18"/>
      <c r="G50" s="18" t="s">
        <v>21</v>
      </c>
      <c r="H50" s="15"/>
    </row>
    <row r="54" spans="1:2" ht="15.75">
      <c r="A54" s="19" t="s">
        <v>45</v>
      </c>
      <c r="B54" s="19"/>
    </row>
    <row r="55" ht="16.5" customHeight="1">
      <c r="A55" s="1" t="s">
        <v>46</v>
      </c>
    </row>
    <row r="57" spans="1:2" ht="15.75">
      <c r="A57" s="19" t="s">
        <v>22</v>
      </c>
      <c r="B57" s="19"/>
    </row>
    <row r="60" spans="1:7" ht="15">
      <c r="A60" s="12" t="s">
        <v>24</v>
      </c>
      <c r="B60" s="12"/>
      <c r="C60" s="20" t="s">
        <v>28</v>
      </c>
      <c r="D60" s="20" t="s">
        <v>25</v>
      </c>
      <c r="E60" s="20" t="s">
        <v>26</v>
      </c>
      <c r="F60" s="20" t="s">
        <v>33</v>
      </c>
      <c r="G60" s="20" t="s">
        <v>23</v>
      </c>
    </row>
    <row r="61" spans="1:7" ht="15">
      <c r="A61" s="12" t="s">
        <v>50</v>
      </c>
      <c r="B61" s="12"/>
      <c r="C61" s="20">
        <v>4121</v>
      </c>
      <c r="D61" s="14">
        <v>186400</v>
      </c>
      <c r="E61" s="14">
        <v>186400</v>
      </c>
      <c r="F61" s="14"/>
      <c r="G61" s="20">
        <f>(E61/D61)*100</f>
        <v>100</v>
      </c>
    </row>
    <row r="62" spans="1:7" ht="15">
      <c r="A62" s="12"/>
      <c r="B62" s="12"/>
      <c r="C62" s="20"/>
      <c r="D62" s="14"/>
      <c r="E62" s="14"/>
      <c r="F62" s="14"/>
      <c r="G62" s="20"/>
    </row>
    <row r="63" spans="1:7" ht="15">
      <c r="A63" s="12"/>
      <c r="B63" s="12"/>
      <c r="C63" s="20"/>
      <c r="D63" s="14"/>
      <c r="E63" s="14"/>
      <c r="F63" s="14"/>
      <c r="G63" s="21"/>
    </row>
    <row r="64" spans="1:7" ht="15">
      <c r="A64" s="12" t="s">
        <v>53</v>
      </c>
      <c r="B64" s="12"/>
      <c r="C64" s="20">
        <v>4221</v>
      </c>
      <c r="D64" s="14">
        <v>85590</v>
      </c>
      <c r="E64" s="14">
        <v>85590</v>
      </c>
      <c r="F64" s="14"/>
      <c r="G64" s="21">
        <f>(E64/D64)*100</f>
        <v>100</v>
      </c>
    </row>
    <row r="65" spans="1:7" ht="15">
      <c r="A65" s="12" t="s">
        <v>59</v>
      </c>
      <c r="B65" s="12"/>
      <c r="C65" s="20">
        <v>4122</v>
      </c>
      <c r="D65" s="14">
        <v>40000</v>
      </c>
      <c r="E65" s="14">
        <v>40000</v>
      </c>
      <c r="F65" s="14"/>
      <c r="G65" s="21">
        <v>100</v>
      </c>
    </row>
    <row r="66" spans="1:7" ht="15">
      <c r="A66" s="12" t="s">
        <v>27</v>
      </c>
      <c r="B66" s="12"/>
      <c r="C66" s="20"/>
      <c r="D66" s="14">
        <f>SUM(D61:D65)</f>
        <v>311990</v>
      </c>
      <c r="E66" s="14">
        <f>SUM(E61:E65)</f>
        <v>311990</v>
      </c>
      <c r="F66" s="14"/>
      <c r="G66" s="21">
        <f>(E66/D66)*100</f>
        <v>100</v>
      </c>
    </row>
    <row r="69" spans="1:2" ht="15">
      <c r="A69" s="17" t="s">
        <v>47</v>
      </c>
      <c r="B69" s="17"/>
    </row>
    <row r="70" ht="15">
      <c r="A70" s="1" t="s">
        <v>60</v>
      </c>
    </row>
    <row r="71" ht="16.5" customHeight="1"/>
    <row r="75" spans="1:2" ht="15.75">
      <c r="A75" s="19" t="s">
        <v>61</v>
      </c>
      <c r="B75" s="19"/>
    </row>
    <row r="77" spans="1:2" ht="15">
      <c r="A77" s="17" t="s">
        <v>29</v>
      </c>
      <c r="B77" s="17"/>
    </row>
    <row r="78" spans="1:2" ht="15">
      <c r="A78" s="1" t="s">
        <v>51</v>
      </c>
      <c r="B78" s="17"/>
    </row>
    <row r="79" spans="1:2" ht="15">
      <c r="A79" s="17"/>
      <c r="B79" s="17"/>
    </row>
    <row r="80" ht="17.25" customHeight="1">
      <c r="A80" s="1" t="s">
        <v>62</v>
      </c>
    </row>
    <row r="81" ht="15.75" customHeight="1">
      <c r="A81" s="1" t="s">
        <v>30</v>
      </c>
    </row>
    <row r="83" ht="15">
      <c r="A83" s="1" t="s">
        <v>63</v>
      </c>
    </row>
  </sheetData>
  <sheetProtection/>
  <mergeCells count="3">
    <mergeCell ref="A3:J3"/>
    <mergeCell ref="A4:J4"/>
    <mergeCell ref="A1:J1"/>
  </mergeCells>
  <printOptions/>
  <pageMargins left="0.52" right="0.26" top="0.47" bottom="0.59" header="0.4921259845" footer="0.492125984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ivprok</cp:lastModifiedBy>
  <cp:lastPrinted>2012-04-23T15:40:28Z</cp:lastPrinted>
  <dcterms:created xsi:type="dcterms:W3CDTF">2008-03-21T07:53:42Z</dcterms:created>
  <dcterms:modified xsi:type="dcterms:W3CDTF">2019-05-09T11:26:30Z</dcterms:modified>
  <cp:category/>
  <cp:version/>
  <cp:contentType/>
  <cp:contentStatus/>
</cp:coreProperties>
</file>